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2"/>
  <workbookPr defaultThemeVersion="166925"/>
  <mc:AlternateContent xmlns:mc="http://schemas.openxmlformats.org/markup-compatibility/2006">
    <mc:Choice Requires="x15">
      <x15ac:absPath xmlns:x15ac="http://schemas.microsoft.com/office/spreadsheetml/2010/11/ac" url="J:\My Drive\diving\BSAC\sdc\deep\gas planning\"/>
    </mc:Choice>
  </mc:AlternateContent>
  <xr:revisionPtr revIDLastSave="2" documentId="13_ncr:1_{B96BBE97-E81A-4557-903E-377B5795D05C}" xr6:coauthVersionLast="47" xr6:coauthVersionMax="47" xr10:uidLastSave="{6CF84D55-D588-4715-A5A2-B04BDE28CE8C}"/>
  <bookViews>
    <workbookView xWindow="15880" yWindow="2740" windowWidth="28860" windowHeight="18200" xr2:uid="{18D65E94-6D32-4646-ABDA-6AF690C46CA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1" l="1"/>
  <c r="F5" i="1"/>
  <c r="I5" i="1"/>
  <c r="J5" i="1"/>
  <c r="H5" i="1"/>
  <c r="L5" i="1"/>
  <c r="M5" i="1"/>
  <c r="K5" i="1"/>
  <c r="N5" i="1"/>
  <c r="D6" i="1"/>
  <c r="D7" i="1"/>
  <c r="D8" i="1"/>
  <c r="D9" i="1"/>
  <c r="D10" i="1"/>
  <c r="D11" i="1"/>
  <c r="D5" i="1"/>
  <c r="B6" i="1"/>
  <c r="B7" i="1"/>
  <c r="B8" i="1"/>
  <c r="B9" i="1"/>
  <c r="B10" i="1"/>
  <c r="B11" i="1"/>
  <c r="B5" i="1"/>
  <c r="P5" i="1" l="1"/>
  <c r="O5" i="1"/>
  <c r="C5" i="1"/>
  <c r="C6" i="1"/>
  <c r="E6" i="1"/>
  <c r="E5" i="1" l="1"/>
  <c r="E8" i="1" l="1"/>
  <c r="C11" i="1"/>
  <c r="C10" i="1"/>
  <c r="C9" i="1"/>
  <c r="C8" i="1"/>
  <c r="C7" i="1"/>
  <c r="E7" i="1" l="1"/>
  <c r="E10" i="1"/>
  <c r="E11" i="1"/>
  <c r="E9" i="1"/>
</calcChain>
</file>

<file path=xl/sharedStrings.xml><?xml version="1.0" encoding="utf-8"?>
<sst xmlns="http://schemas.openxmlformats.org/spreadsheetml/2006/main" count="18" uniqueCount="17">
  <si>
    <t>Normal RMV per diver</t>
  </si>
  <si>
    <t>Depth</t>
  </si>
  <si>
    <t>Settle</t>
  </si>
  <si>
    <t>Asc</t>
  </si>
  <si>
    <t>Gas</t>
  </si>
  <si>
    <t>15m stop</t>
  </si>
  <si>
    <t>12m stop</t>
  </si>
  <si>
    <t>9m stop</t>
  </si>
  <si>
    <t>6m stop</t>
  </si>
  <si>
    <t>time</t>
  </si>
  <si>
    <t>reqd</t>
  </si>
  <si>
    <t>Min gas (litres) = Direct + deco stops</t>
  </si>
  <si>
    <t>Asc rate</t>
  </si>
  <si>
    <t>Stop</t>
  </si>
  <si>
    <t>Based on 50 LPM under stressed conditions per diver</t>
  </si>
  <si>
    <t>Assumes 3 min "settling time"</t>
  </si>
  <si>
    <t>Ascent rate of 10 m/min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</si>
</sst>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" fontId="0" fillId="0" borderId="4" xfId="0" applyNumberFormat="1" applyBorder="1"/>
    <xf numFmtId="1" fontId="0" fillId="0" borderId="0" xfId="0" applyNumberFormat="1"/>
    <xf numFmtId="1" fontId="0" fillId="0" borderId="5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1" fontId="0" fillId="0" borderId="6" xfId="0" applyNumberFormat="1" applyBorder="1"/>
    <xf numFmtId="1" fontId="0" fillId="0" borderId="7" xfId="0" applyNumberFormat="1" applyBorder="1"/>
    <xf numFmtId="1" fontId="0" fillId="0" borderId="8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2" borderId="1" xfId="0" applyFill="1" applyBorder="1"/>
    <xf numFmtId="0" fontId="0" fillId="2" borderId="6" xfId="0" applyFill="1" applyBorder="1"/>
    <xf numFmtId="1" fontId="0" fillId="2" borderId="4" xfId="0" applyNumberFormat="1" applyFill="1" applyBorder="1"/>
    <xf numFmtId="1" fontId="0" fillId="2" borderId="6" xfId="0" applyNumberFormat="1" applyFill="1" applyBorder="1"/>
    <xf numFmtId="1" fontId="0" fillId="3" borderId="4" xfId="0" applyNumberFormat="1" applyFill="1" applyBorder="1"/>
    <xf numFmtId="1" fontId="0" fillId="3" borderId="0" xfId="0" applyNumberFormat="1" applyFill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7EA75-422B-402A-A616-6BAA76C0B7FC}">
  <dimension ref="A2:P19"/>
  <sheetViews>
    <sheetView tabSelected="1" workbookViewId="0">
      <selection activeCell="S14" sqref="S14"/>
    </sheetView>
  </sheetViews>
  <sheetFormatPr defaultColWidth="8.85546875" defaultRowHeight="14.45"/>
  <cols>
    <col min="1" max="1" width="7.140625" customWidth="1"/>
    <col min="2" max="3" width="5.42578125" hidden="1" customWidth="1"/>
    <col min="4" max="4" width="4.85546875" hidden="1" customWidth="1"/>
    <col min="5" max="5" width="6.42578125" customWidth="1"/>
    <col min="6" max="16" width="5" customWidth="1"/>
  </cols>
  <sheetData>
    <row r="2" spans="1:16" ht="15" thickBot="1">
      <c r="A2" s="4" t="s">
        <v>0</v>
      </c>
      <c r="B2" s="5"/>
      <c r="C2" s="5"/>
      <c r="D2" s="5"/>
      <c r="G2" s="20">
        <v>25</v>
      </c>
      <c r="H2" s="19"/>
      <c r="I2" s="19"/>
      <c r="J2" s="19"/>
      <c r="K2" s="19"/>
    </row>
    <row r="3" spans="1:16">
      <c r="A3" s="10" t="s">
        <v>1</v>
      </c>
      <c r="B3" s="10" t="s">
        <v>2</v>
      </c>
      <c r="C3" s="10" t="s">
        <v>3</v>
      </c>
      <c r="D3" s="10" t="s">
        <v>3</v>
      </c>
      <c r="E3" s="21" t="s">
        <v>4</v>
      </c>
      <c r="F3" s="7" t="s">
        <v>5</v>
      </c>
      <c r="G3" s="8"/>
      <c r="H3" s="7" t="s">
        <v>6</v>
      </c>
      <c r="I3" s="8"/>
      <c r="J3" s="8"/>
      <c r="K3" s="7" t="s">
        <v>7</v>
      </c>
      <c r="L3" s="8"/>
      <c r="M3" s="8"/>
      <c r="N3" s="7" t="s">
        <v>8</v>
      </c>
      <c r="O3" s="8"/>
      <c r="P3" s="9"/>
    </row>
    <row r="4" spans="1:16" ht="15" thickBot="1">
      <c r="A4" s="12"/>
      <c r="B4" s="12">
        <v>3</v>
      </c>
      <c r="C4" s="12" t="s">
        <v>9</v>
      </c>
      <c r="D4" s="12"/>
      <c r="E4" s="22" t="s">
        <v>10</v>
      </c>
      <c r="F4" s="4">
        <v>1</v>
      </c>
      <c r="G4" s="5">
        <v>5</v>
      </c>
      <c r="H4" s="4">
        <v>1</v>
      </c>
      <c r="I4" s="5">
        <v>5</v>
      </c>
      <c r="J4" s="5">
        <v>10</v>
      </c>
      <c r="K4" s="4">
        <v>1</v>
      </c>
      <c r="L4" s="5">
        <v>5</v>
      </c>
      <c r="M4" s="5">
        <v>10</v>
      </c>
      <c r="N4" s="4">
        <v>1</v>
      </c>
      <c r="O4" s="5">
        <v>5</v>
      </c>
      <c r="P4" s="6">
        <v>10</v>
      </c>
    </row>
    <row r="5" spans="1:16">
      <c r="A5" s="11">
        <v>20</v>
      </c>
      <c r="B5" s="11">
        <f>$G$2*1.5*2*$B$4*(A5+10)/10</f>
        <v>675</v>
      </c>
      <c r="C5" s="11">
        <f t="shared" ref="C5:C6" si="0">A5/$F$15</f>
        <v>2</v>
      </c>
      <c r="D5" s="11">
        <f>$G$2*1.5*2*A5/$F$15*(A5/2+10)/10</f>
        <v>300</v>
      </c>
      <c r="E5" s="23">
        <f t="shared" ref="E5:E6" si="1">B5+D5</f>
        <v>975</v>
      </c>
      <c r="F5" s="25">
        <f>$G$2*(($O$15+10)/10)*F4*2</f>
        <v>125</v>
      </c>
      <c r="G5" s="26">
        <f>$G$2*(($O$15+10)/10)*G4*2</f>
        <v>625</v>
      </c>
      <c r="H5" s="25">
        <f>$G$2*(($N$15+10)/10)*H4*2</f>
        <v>110.00000000000001</v>
      </c>
      <c r="I5" s="26">
        <f t="shared" ref="I5:J5" si="2">$G$2*(($N$15+10)/10)*I4*2</f>
        <v>550.00000000000011</v>
      </c>
      <c r="J5" s="26">
        <f t="shared" si="2"/>
        <v>1100.0000000000002</v>
      </c>
      <c r="K5" s="25">
        <f>$G$2*(($M$15+10)/10)*K4*2</f>
        <v>95</v>
      </c>
      <c r="L5" s="26">
        <f t="shared" ref="L5:M5" si="3">$G$2*(($M$15+10)/10)*L4*2</f>
        <v>475</v>
      </c>
      <c r="M5" s="26">
        <f t="shared" si="3"/>
        <v>950</v>
      </c>
      <c r="N5" s="25">
        <f>$G$2*(($L$15+10)/10)*N4*2</f>
        <v>80</v>
      </c>
      <c r="O5" s="26">
        <f>$N$5*O4</f>
        <v>400</v>
      </c>
      <c r="P5" s="26">
        <f>$N$5*P4</f>
        <v>800</v>
      </c>
    </row>
    <row r="6" spans="1:16">
      <c r="A6" s="11">
        <v>25</v>
      </c>
      <c r="B6" s="11">
        <f t="shared" ref="B6:B11" si="4">$G$2*1.5*2*$B$4*(A6+10)/10</f>
        <v>787.5</v>
      </c>
      <c r="C6" s="11">
        <f t="shared" si="0"/>
        <v>2.5</v>
      </c>
      <c r="D6" s="11">
        <f t="shared" ref="D6:D11" si="5">$G$2*1.5*2*A6/$F$15*(A6/2+10)/10</f>
        <v>421.875</v>
      </c>
      <c r="E6" s="23">
        <f t="shared" si="1"/>
        <v>1209.375</v>
      </c>
      <c r="F6" s="1"/>
      <c r="G6" s="2"/>
      <c r="H6" s="1"/>
      <c r="I6" s="2"/>
      <c r="J6" s="2"/>
      <c r="K6" s="1"/>
      <c r="L6" s="2"/>
      <c r="M6" s="2"/>
      <c r="N6" s="1"/>
      <c r="O6" s="2"/>
      <c r="P6" s="3"/>
    </row>
    <row r="7" spans="1:16">
      <c r="A7" s="11">
        <v>30</v>
      </c>
      <c r="B7" s="11">
        <f t="shared" si="4"/>
        <v>900</v>
      </c>
      <c r="C7" s="11">
        <f>A7/$F$15</f>
        <v>3</v>
      </c>
      <c r="D7" s="11">
        <f t="shared" si="5"/>
        <v>562.5</v>
      </c>
      <c r="E7" s="23">
        <f>B7+D7</f>
        <v>1462.5</v>
      </c>
      <c r="F7" s="1"/>
      <c r="G7" s="2"/>
      <c r="H7" s="1"/>
      <c r="I7" s="2"/>
      <c r="J7" s="2"/>
      <c r="K7" s="1"/>
      <c r="L7" s="2"/>
      <c r="M7" s="2"/>
      <c r="N7" s="1"/>
      <c r="O7" s="2"/>
      <c r="P7" s="3"/>
    </row>
    <row r="8" spans="1:16">
      <c r="A8" s="11">
        <v>35</v>
      </c>
      <c r="B8" s="11">
        <f t="shared" si="4"/>
        <v>1012.5</v>
      </c>
      <c r="C8" s="11">
        <f>A8/$F$15</f>
        <v>3.5</v>
      </c>
      <c r="D8" s="11">
        <f t="shared" si="5"/>
        <v>721.875</v>
      </c>
      <c r="E8" s="23">
        <f t="shared" ref="E8:E11" si="6">B8+D8</f>
        <v>1734.375</v>
      </c>
      <c r="F8" s="1"/>
      <c r="G8" s="2"/>
      <c r="H8" s="1"/>
      <c r="I8" s="2"/>
      <c r="J8" s="2"/>
      <c r="K8" s="1"/>
      <c r="L8" s="2"/>
      <c r="M8" s="2"/>
      <c r="N8" s="1"/>
      <c r="O8" s="2"/>
      <c r="P8" s="3"/>
    </row>
    <row r="9" spans="1:16">
      <c r="A9" s="11">
        <v>40</v>
      </c>
      <c r="B9" s="11">
        <f t="shared" si="4"/>
        <v>1125</v>
      </c>
      <c r="C9" s="11">
        <f>A9/$F$15</f>
        <v>4</v>
      </c>
      <c r="D9" s="11">
        <f t="shared" si="5"/>
        <v>900</v>
      </c>
      <c r="E9" s="23">
        <f t="shared" si="6"/>
        <v>2025</v>
      </c>
      <c r="F9" s="1"/>
      <c r="G9" s="2"/>
      <c r="H9" s="1"/>
      <c r="I9" s="2"/>
      <c r="J9" s="2"/>
      <c r="K9" s="1"/>
      <c r="L9" s="2"/>
      <c r="M9" s="2"/>
      <c r="N9" s="1"/>
      <c r="O9" s="2"/>
      <c r="P9" s="3"/>
    </row>
    <row r="10" spans="1:16">
      <c r="A10" s="11">
        <v>45</v>
      </c>
      <c r="B10" s="11">
        <f t="shared" si="4"/>
        <v>1237.5</v>
      </c>
      <c r="C10" s="11">
        <f>A10/$F$15</f>
        <v>4.5</v>
      </c>
      <c r="D10" s="11">
        <f t="shared" si="5"/>
        <v>1096.875</v>
      </c>
      <c r="E10" s="23">
        <f t="shared" si="6"/>
        <v>2334.375</v>
      </c>
      <c r="F10" s="1"/>
      <c r="G10" s="2"/>
      <c r="H10" s="1"/>
      <c r="I10" s="2"/>
      <c r="J10" s="2"/>
      <c r="K10" s="1"/>
      <c r="L10" s="2"/>
      <c r="M10" s="2"/>
      <c r="N10" s="1"/>
      <c r="O10" s="2"/>
      <c r="P10" s="3"/>
    </row>
    <row r="11" spans="1:16" ht="15" thickBot="1">
      <c r="A11" s="12">
        <v>50</v>
      </c>
      <c r="B11" s="12">
        <f t="shared" si="4"/>
        <v>1350</v>
      </c>
      <c r="C11" s="12">
        <f>A11/$F$15</f>
        <v>5</v>
      </c>
      <c r="D11" s="12">
        <f t="shared" si="5"/>
        <v>1312.5</v>
      </c>
      <c r="E11" s="24">
        <f t="shared" si="6"/>
        <v>2662.5</v>
      </c>
      <c r="F11" s="13"/>
      <c r="G11" s="14"/>
      <c r="H11" s="13"/>
      <c r="I11" s="14"/>
      <c r="J11" s="14"/>
      <c r="K11" s="13"/>
      <c r="L11" s="14"/>
      <c r="M11" s="14"/>
      <c r="N11" s="13"/>
      <c r="O11" s="14"/>
      <c r="P11" s="15"/>
    </row>
    <row r="12" spans="1:16" ht="15" thickBot="1">
      <c r="E12" s="27" t="s">
        <v>11</v>
      </c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9"/>
    </row>
    <row r="14" spans="1:16" ht="15" thickBot="1"/>
    <row r="15" spans="1:16" ht="15" thickBot="1">
      <c r="E15" s="16" t="s">
        <v>12</v>
      </c>
      <c r="F15" s="18">
        <v>10</v>
      </c>
      <c r="J15" s="16" t="s">
        <v>13</v>
      </c>
      <c r="K15" s="17"/>
      <c r="L15" s="17">
        <v>6</v>
      </c>
      <c r="M15" s="17">
        <v>9</v>
      </c>
      <c r="N15" s="17">
        <v>12</v>
      </c>
      <c r="O15" s="18">
        <v>15</v>
      </c>
    </row>
    <row r="17" spans="1:1">
      <c r="A17" t="s">
        <v>14</v>
      </c>
    </row>
    <row r="18" spans="1:1">
      <c r="A18" t="s">
        <v>15</v>
      </c>
    </row>
    <row r="19" spans="1:1">
      <c r="A19" t="s">
        <v>16</v>
      </c>
    </row>
  </sheetData>
  <mergeCells count="1">
    <mergeCell ref="E12:P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7F15EEDCD0884C88E92E1E5435FB5C" ma:contentTypeVersion="14" ma:contentTypeDescription="Create a new document." ma:contentTypeScope="" ma:versionID="198dbe5287435fabf7c1cc62ba393e34">
  <xsd:schema xmlns:xsd="http://www.w3.org/2001/XMLSchema" xmlns:xs="http://www.w3.org/2001/XMLSchema" xmlns:p="http://schemas.microsoft.com/office/2006/metadata/properties" xmlns:ns2="763fbc8a-bec0-4070-9d4f-4bc0fa555bf9" xmlns:ns3="d4ca42cc-13c7-4ae6-b1bb-788b0bf4f8e6" targetNamespace="http://schemas.microsoft.com/office/2006/metadata/properties" ma:root="true" ma:fieldsID="5490e0db178c62b6a03ef3b29302760d" ns2:_="" ns3:_="">
    <xsd:import namespace="763fbc8a-bec0-4070-9d4f-4bc0fa555bf9"/>
    <xsd:import namespace="d4ca42cc-13c7-4ae6-b1bb-788b0bf4f8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3fbc8a-bec0-4070-9d4f-4bc0fa555bf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6ae0d69-8bc3-4744-af16-99cee38a33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ca42cc-13c7-4ae6-b1bb-788b0bf4f8e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201ae93-16ca-4938-9671-9eba344ce021}" ma:internalName="TaxCatchAll" ma:showField="CatchAllData" ma:web="d4ca42cc-13c7-4ae6-b1bb-788b0bf4f8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ca42cc-13c7-4ae6-b1bb-788b0bf4f8e6" xsi:nil="true"/>
    <lcf76f155ced4ddcb4097134ff3c332f xmlns="763fbc8a-bec0-4070-9d4f-4bc0fa555bf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95671C6-F9CD-463F-96F1-BEF774C4C7A4}"/>
</file>

<file path=customXml/itemProps2.xml><?xml version="1.0" encoding="utf-8"?>
<ds:datastoreItem xmlns:ds="http://schemas.openxmlformats.org/officeDocument/2006/customXml" ds:itemID="{7829CA8A-AD8A-47AC-A55D-342E90D3F756}"/>
</file>

<file path=customXml/itemProps3.xml><?xml version="1.0" encoding="utf-8"?>
<ds:datastoreItem xmlns:ds="http://schemas.openxmlformats.org/officeDocument/2006/customXml" ds:itemID="{85A48BBA-19DE-478A-95CF-07F6F59A51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 Marshall</dc:creator>
  <cp:keywords/>
  <dc:description/>
  <cp:lastModifiedBy>Sophie Heptonstall</cp:lastModifiedBy>
  <cp:revision/>
  <dcterms:created xsi:type="dcterms:W3CDTF">2023-12-13T13:18:44Z</dcterms:created>
  <dcterms:modified xsi:type="dcterms:W3CDTF">2025-03-17T17:30:29Z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0x010100217F15EEDCD0884C88E92E1E5435FB5C</vt:lpwstr>
  </property>
  <property fmtid="{D5CDD505-2E9C-101B-9397-08002B2CF9AE}" pid="3" name="MediaServiceImageTags">
    <vt:lpwstr/>
  </property>
</Properties>
</file>